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ws179\d$\Рабочий стол\1\НВ ул. Трубная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G62" i="8" l="1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61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14" i="8"/>
  <c r="G13" i="8"/>
  <c r="I84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61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13" i="8"/>
  <c r="H84" i="8" l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J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11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1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1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1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1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1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1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1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<sst xmlns="http://schemas.openxmlformats.org/spreadsheetml/2006/main" count="240" uniqueCount="173">
  <si>
    <t>Наименование</t>
  </si>
  <si>
    <t>Ед. изм.</t>
  </si>
  <si>
    <t>Кол-во/
К-т кратности</t>
  </si>
  <si>
    <t>№ смет/
Код ресурса</t>
  </si>
  <si>
    <t xml:space="preserve">               Материалы</t>
  </si>
  <si>
    <t/>
  </si>
  <si>
    <t>Надбавка к оптовой цене бетона класса В25 к проектной по водонепроницаемости W6 к расценки ФССЦ-04.1.02.05-0029    (667,66*1,5%=10,015 руб/м3)</t>
  </si>
  <si>
    <t>10,01
667,66*1,5%</t>
  </si>
  <si>
    <t>01.2.03.02-0001</t>
  </si>
  <si>
    <t>Грунтовка битумная под полимерное или резиновое покрытие</t>
  </si>
  <si>
    <t>т</t>
  </si>
  <si>
    <t>01.2.03.03-0013</t>
  </si>
  <si>
    <t>Мастика битумная кровельная горячая</t>
  </si>
  <si>
    <t>01.3.01.08-0003</t>
  </si>
  <si>
    <t>Топливо моторное для среднеоборотных и малооборотных дизелей ДТ</t>
  </si>
  <si>
    <t>01.7.03.01-0001</t>
  </si>
  <si>
    <t>Вода</t>
  </si>
  <si>
    <t>м3</t>
  </si>
  <si>
    <t>01.7.06.03-0003</t>
  </si>
  <si>
    <t>Лента поливинилхлоридная липкая, толщина 0,4 мм, ширина 30 мм</t>
  </si>
  <si>
    <t>м2</t>
  </si>
  <si>
    <t>01.7.07.10-0001</t>
  </si>
  <si>
    <t>Патроны для строительно-монтажного пистолета</t>
  </si>
  <si>
    <t>1000 шт</t>
  </si>
  <si>
    <t>01.7.07.12-0024</t>
  </si>
  <si>
    <t>Пленка полиэтиленовая, толщина 0,15 мм</t>
  </si>
  <si>
    <t>01.7.07.29-0031</t>
  </si>
  <si>
    <t>Каболка</t>
  </si>
  <si>
    <t>01.7.07.29-0101</t>
  </si>
  <si>
    <t>Очес льняной</t>
  </si>
  <si>
    <t>кг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</si>
  <si>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</si>
  <si>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</si>
  <si>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</si>
  <si>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</si>
  <si>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</si>
  <si>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</si>
  <si>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01.7.15.03-0042</t>
  </si>
  <si>
    <t>Болты с гайками и шайбами строительные</t>
  </si>
  <si>
    <t>01.7.15.06-0111</t>
  </si>
  <si>
    <t>Гвозди строительные</t>
  </si>
  <si>
    <t>01.7.15.07-0042</t>
  </si>
  <si>
    <t>Дюбели с калиброванной головкой (в обоймах), размер 3х58,5 мм</t>
  </si>
  <si>
    <t>01.7.19.04-0031</t>
  </si>
  <si>
    <t>Прокладки резиновые (пластина техническая прессованная)</t>
  </si>
  <si>
    <t>01.7.20.08-0021</t>
  </si>
  <si>
    <t>Брезент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</si>
  <si>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</si>
  <si>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</si>
  <si>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</si>
  <si>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</si>
  <si>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</si>
  <si>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03.1.02.03-0011</t>
  </si>
  <si>
    <t>Известь строительная негашеная комовая, сорт I</t>
  </si>
  <si>
    <t>03.1.02.03-0015</t>
  </si>
  <si>
    <t>Известь строительная негашеная хлорная, марка А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</si>
  <si>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</si>
  <si>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</si>
  <si>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</si>
  <si>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</si>
  <si>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</si>
  <si>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</si>
  <si>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</si>
  <si>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</si>
  <si>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</si>
  <si>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</si>
  <si>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08.1.02.25-0101</t>
  </si>
  <si>
    <t>Наконечники для полиэтиленовых труб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</si>
  <si>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</si>
  <si>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</si>
  <si>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</si>
  <si>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</si>
  <si>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</si>
  <si>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</si>
  <si>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</si>
  <si>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</si>
  <si>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</si>
  <si>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</si>
  <si>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</si>
  <si>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</si>
  <si>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11.2.13.04-0012</t>
  </si>
  <si>
    <t>Щиты из досок, толщина 40 мм</t>
  </si>
  <si>
    <t>14.1.05.03-0011</t>
  </si>
  <si>
    <t>Клей фенолополивинилацетальный БФ-2, БФ-2Н</t>
  </si>
  <si>
    <t>14.4.01.01-0003</t>
  </si>
  <si>
    <t>Грунтовка ГФ-021</t>
  </si>
  <si>
    <t>14.4.02.04-0142</t>
  </si>
  <si>
    <t>Краска масляная земляная МА-0115, мумия, сурик железный</t>
  </si>
  <si>
    <t>14.4.03.03-0002</t>
  </si>
  <si>
    <t>Лак битумный БТ-123</t>
  </si>
  <si>
    <t>14.4.04.08-0003</t>
  </si>
  <si>
    <t>Эмаль ПФ-115, серая</t>
  </si>
  <si>
    <t>14.5.05.01-0012</t>
  </si>
  <si>
    <t>Олифа комбинированная для разведения масляных густотертых красок и для внешних работ по деревянным поверхностям</t>
  </si>
  <si>
    <t>14.5.09.02-0002</t>
  </si>
  <si>
    <t>Ксилол нефтяной, марка А</t>
  </si>
  <si>
    <t>14.5.09.11-0102</t>
  </si>
  <si>
    <t>Уайт-спирит</t>
  </si>
  <si>
    <t>23.8.03.12-0011</t>
  </si>
  <si>
    <t>Фасонные части стальные сварные, номинальный диаметр до 800 мм</t>
  </si>
  <si>
    <t>ТЦ_18.1.02.02_63_6319189182_11.04.2022_02</t>
  </si>
  <si>
    <t>шт.</t>
  </si>
  <si>
    <t>15564,73
18677,67/1,2</t>
  </si>
  <si>
    <t>18141,51
21272.75/1,2*1,02*1,0033</t>
  </si>
  <si>
    <t>11855,86
13902.19/1,2*1,02*1,0033</t>
  </si>
  <si>
    <t>ТЦ_23.8.03.11_63_6319189182_28.04.2022_02</t>
  </si>
  <si>
    <t>1021,42
1197.6/1,2*1,02*1,0034</t>
  </si>
  <si>
    <t>1064,30
1248,0/1,2*1,02*1,0033</t>
  </si>
  <si>
    <t>ФССЦ-02.2.05.04-1767</t>
  </si>
  <si>
    <t>Щебень М 400, фракция 20-40 мм, группа 2</t>
  </si>
  <si>
    <t>ФССЦ-02.3.01.02-1005</t>
  </si>
  <si>
    <t>Песок природный II класс, очень мелкий, круглые сита</t>
  </si>
  <si>
    <t>ФССЦ-04.1.02.05-0005</t>
  </si>
  <si>
    <t>Смеси бетонные тяжелого бетона (БСТ), класс В12,5 (М150)</t>
  </si>
  <si>
    <t>ФССЦ-04.1.02.05-0009</t>
  </si>
  <si>
    <t>Смеси бетонные тяжелого бетона (БСТ), класс В25 (М350)</t>
  </si>
  <si>
    <t>ФССЦ-05.1.01.09-0042</t>
  </si>
  <si>
    <t>Кольцо опорное КО-6 /бетон B15 (М200), объем 0,02 м3, расход арматуры 1,10 кг</t>
  </si>
  <si>
    <t>шт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</si>
  <si>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</si>
  <si>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</si>
  <si>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</si>
  <si>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</si>
  <si>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ФССЦ-05.1.06.09-0008</t>
  </si>
  <si>
    <t>Плиты перекрытия 2ПП15-2, бетон B15, объем 0,27 м3, расход арматуры 32,71 кг</t>
  </si>
  <si>
    <t>ФССЦ-07.2.05.01-0032</t>
  </si>
  <si>
    <t>Ограждения лестничных проемов, лестничные марши, пожарные лестницы</t>
  </si>
  <si>
    <t>ФССЦ-08.1.02.06-0041</t>
  </si>
  <si>
    <t>Люк чугунный легкий</t>
  </si>
  <si>
    <t>ФССЦ-08.4.03.03-0004</t>
  </si>
  <si>
    <t>Сталь арматурная рифленая свариваемая, класс А500С, диаметр 12 мм</t>
  </si>
  <si>
    <t>ФССЦ-19.2.03.09-0011</t>
  </si>
  <si>
    <t>Решетки для приямков стальные</t>
  </si>
  <si>
    <t>ФССЦ-23.5.01.08-0016</t>
  </si>
  <si>
    <t>Трубы стальные электросварные прямошовные и спиральношовные, класс прочности К38, наружный диаметр 426 мм, толщина стенки 8 мм _гильза</t>
  </si>
  <si>
    <t>м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</si>
  <si>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</si>
  <si>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 _гильза</t>
  </si>
  <si>
    <t>ФССЦ-23.8.03.11-0653</t>
  </si>
  <si>
    <t>Фланцы стальные плоские приварные из стали ВСт3сп2, ВСт3сп3, номинальное давление 1,0 МПа, номинальный диаметр 50 мм</t>
  </si>
  <si>
    <t>ФССЦ-23.8.03.11-0656</t>
  </si>
  <si>
    <t>Фланцы стальные плоские приварные из стали ВСт3сп2, ВСт3сп3, номинальное давление 1,0 МПа, номинальный диаметр 100 мм</t>
  </si>
  <si>
    <t>ФССЦ-23.8.03.11-0661</t>
  </si>
  <si>
    <t>Фланцы стальные плоские приварные из стали ВСт3сп2, ВСт3сп3, номинальное давление 1,0 МПа, номинальный диаметр 300 мм</t>
  </si>
  <si>
    <t>ФССЦ-23.8.04.12-0054</t>
  </si>
  <si>
    <t>Тройники переходные, номинальное давление до 16 МПа, номинальный диаметр 100х65 мм, наружный диаметр и толщина стенки 108х8-76х8 мм _ DN300х100мм СК2109-92</t>
  </si>
  <si>
    <t>ФССЦ-23.8.04.12-0081</t>
  </si>
  <si>
    <t>Тройники переходные, номинальное давление до 16 МПа, номинальный диаметр 300х200 мм, наружный диаметр и толщина стенки 325х12-219х8 мм _ DN300х100мм СК2109-92</t>
  </si>
  <si>
    <t>ФССЦ-24.3.03.13-0046</t>
  </si>
  <si>
    <t>Трубы напорные полиэтиленовые ПЭ100, стандартное размерное отношение SDR17, номинальный наружный диаметр 110 мм, толщина стенки 6,6 мм</t>
  </si>
  <si>
    <t>ФССЦ-24.3.05.01-0011</t>
  </si>
  <si>
    <t>Втулка полиэтиленовая под фланец литая удлиненная, ПЭ100, стандартное размерное отношение SDR17, номинальный наружный диаметр 110 мм</t>
  </si>
  <si>
    <t>ФССЦ-24.3.05.08-0442</t>
  </si>
  <si>
    <t>Отвод полиэтиленовый сварной 30°, ПЭ100, к напорным трубам 0,63 МПа (6,3 кгс/см2), диаметр 110 мм</t>
  </si>
  <si>
    <t>ФССЦ-24.3.05.08-0622</t>
  </si>
  <si>
    <t>Отвод полиэтиленовый сварной 90°, ПЭ100, к напорным трубам 0,63 МПа (6,3 кгс/см2), диаметр 110 мм</t>
  </si>
  <si>
    <t>Итого "Материалы"</t>
  </si>
  <si>
    <t>Составил: Молодцова О.А.</t>
  </si>
  <si>
    <t>Составила: Молодцова О.А.</t>
  </si>
  <si>
    <t>Задвижка фланцевая DN100 PN16 GGG40 (2111) со штурвалом JA 200х14</t>
  </si>
  <si>
    <t>Задвижка фланцевая DN50 PN16 GGG40 (2111) со штурвалом JA 200х14</t>
  </si>
  <si>
    <t>Заглушка для полиэтиленовых муфт D=160, PN10</t>
  </si>
  <si>
    <t>Фланец под втулку расточеный d225, PN10</t>
  </si>
  <si>
    <t>(наименование стройки)</t>
  </si>
  <si>
    <t xml:space="preserve">ВЕДОМОСТЬ РЕСУРСОВ </t>
  </si>
  <si>
    <t>Подключение (технологическое присоединение) к централизованной системе водоснабжежения объекта: "Булочно - модульная котельная", расположенная по адресу: г.Самара, Куйбышевский район, ул. Трубная от сущ водопровода Ду=300мм до наружной стены котельной, L=82,0 м.</t>
  </si>
  <si>
    <t>к Локальной смете № РС-014-2022-НВ</t>
  </si>
  <si>
    <t>Основание: Проект 014/2022-НВ</t>
  </si>
  <si>
    <t>Сметная стоимость в базисных ценах, руб без НДС</t>
  </si>
  <si>
    <t>Сметная стоимость в текущих ценах, руб без НДС</t>
  </si>
  <si>
    <t xml:space="preserve">Общая  стоимость в базисных ценах, руб без НДС </t>
  </si>
  <si>
    <t xml:space="preserve">Общая  стоимость в текущих ценах, руб без НДС </t>
  </si>
  <si>
    <t>На единицу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</si>
</sst>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7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23" applyFont="1" applyAlignment="1">
      <alignment horizontal="left" vertical="top"/>
    </xf>
    <xf numFmtId="0" fontId="7" fillId="0" borderId="0" xfId="23" applyFont="1" applyAlignment="1">
      <alignment horizontal="left" vertical="top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0" fontId="14" fillId="0" borderId="0" xfId="24" applyFont="1">
      <alignment horizontal="left" vertical="top"/>
    </xf>
    <xf numFmtId="49" fontId="14" fillId="0" borderId="0" xfId="0" applyNumberFormat="1" applyFont="1"/>
    <xf numFmtId="0" fontId="14" fillId="0" borderId="0" xfId="0" applyFont="1"/>
    <xf numFmtId="0" fontId="11" fillId="0" borderId="0" xfId="0" applyFont="1"/>
    <xf numFmtId="164" fontId="11" fillId="0" borderId="1" xfId="0" applyNumberFormat="1" applyFont="1" applyBorder="1" applyAlignment="1">
      <alignment horizontal="right" vertical="top" wrapText="1"/>
    </xf>
    <xf numFmtId="49" fontId="15" fillId="0" borderId="6" xfId="23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23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9" fillId="0" borderId="0" xfId="23" applyNumberFormat="1" applyFont="1" applyAlignment="1">
      <alignment horizontal="left" vertical="top"/>
    </xf>
    <xf numFmtId="164" fontId="9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Q89"/>
  <sheetViews>
    <sheetView showGridLines="0" tabSelected="1" topLeftCell="B1" zoomScaleNormal="100" workbookViewId="0">
      <selection activeCell="O81" sqref="O81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5.7109375" style="4" customWidth="1"/>
    <col min="10" max="16384" width="9.140625" style="4"/>
  </cols>
  <sheetData>
    <row r="2" spans="2:17" ht="40.5" customHeight="1" x14ac:dyDescent="0.2">
      <c r="B2" s="38" t="s">
        <v>165</v>
      </c>
      <c r="C2" s="38"/>
      <c r="D2" s="38"/>
      <c r="E2" s="38"/>
      <c r="F2" s="38"/>
      <c r="G2" s="38"/>
      <c r="H2" s="38"/>
      <c r="I2" s="38"/>
      <c r="J2" s="1"/>
      <c r="K2" s="2"/>
      <c r="L2" s="2"/>
      <c r="M2" s="3"/>
      <c r="O2" s="2"/>
      <c r="P2" s="2"/>
      <c r="Q2" s="2"/>
    </row>
    <row r="3" spans="2:17" ht="15" customHeight="1" x14ac:dyDescent="0.2">
      <c r="B3" s="39" t="s">
        <v>163</v>
      </c>
      <c r="C3" s="39"/>
      <c r="D3" s="39"/>
      <c r="E3" s="39"/>
      <c r="F3" s="39"/>
      <c r="G3" s="39"/>
      <c r="H3" s="39"/>
      <c r="I3" s="39"/>
      <c r="J3" s="11"/>
      <c r="K3" s="11"/>
      <c r="L3" s="11"/>
      <c r="M3" s="11"/>
      <c r="N3" s="11"/>
      <c r="O3" s="11"/>
      <c r="P3" s="11"/>
      <c r="Q3" s="11"/>
    </row>
    <row r="4" spans="2:17" ht="7.5" customHeight="1" x14ac:dyDescent="0.2">
      <c r="B4" s="40"/>
      <c r="C4" s="40"/>
      <c r="D4" s="40"/>
      <c r="E4" s="40"/>
      <c r="F4" s="40"/>
      <c r="G4" s="40"/>
      <c r="H4" s="40"/>
      <c r="I4" s="40"/>
      <c r="J4" s="11"/>
      <c r="K4" s="11"/>
      <c r="L4" s="11"/>
      <c r="M4" s="11"/>
      <c r="N4" s="11"/>
      <c r="O4" s="11"/>
      <c r="P4" s="11"/>
      <c r="Q4" s="11"/>
    </row>
    <row r="5" spans="2:17" ht="12" customHeight="1" x14ac:dyDescent="0.2">
      <c r="B5" s="41" t="s">
        <v>164</v>
      </c>
      <c r="C5" s="41"/>
      <c r="D5" s="41"/>
      <c r="E5" s="41"/>
      <c r="F5" s="41"/>
      <c r="G5" s="41"/>
      <c r="H5" s="41"/>
      <c r="I5" s="41"/>
      <c r="J5" s="10"/>
      <c r="K5" s="10"/>
      <c r="L5" s="10"/>
      <c r="M5" s="10"/>
      <c r="N5" s="10"/>
      <c r="O5" s="10"/>
      <c r="P5" s="10"/>
      <c r="Q5" s="10"/>
    </row>
    <row r="6" spans="2:17" ht="15" customHeight="1" x14ac:dyDescent="0.2">
      <c r="B6" s="42" t="s">
        <v>166</v>
      </c>
      <c r="C6" s="42"/>
      <c r="D6" s="42"/>
      <c r="E6" s="42"/>
      <c r="F6" s="42"/>
      <c r="G6" s="42"/>
      <c r="H6" s="42"/>
      <c r="I6" s="42"/>
      <c r="J6" s="10"/>
      <c r="K6" s="10"/>
      <c r="L6" s="10"/>
      <c r="M6" s="10"/>
      <c r="N6" s="10"/>
      <c r="O6" s="10"/>
      <c r="P6" s="10"/>
      <c r="Q6" s="10"/>
    </row>
    <row r="7" spans="2:17" ht="15" customHeight="1" x14ac:dyDescent="0.2">
      <c r="B7" s="43" t="s">
        <v>167</v>
      </c>
      <c r="C7" s="43"/>
      <c r="D7" s="45"/>
      <c r="E7" s="44"/>
      <c r="F7" s="44"/>
      <c r="G7" s="44"/>
      <c r="H7" s="44"/>
      <c r="I7" s="44"/>
      <c r="J7" s="10"/>
      <c r="K7" s="10"/>
      <c r="L7" s="10"/>
      <c r="M7" s="10"/>
      <c r="N7" s="10"/>
      <c r="O7" s="10"/>
      <c r="P7" s="10"/>
      <c r="Q7" s="10"/>
    </row>
    <row r="8" spans="2:17" ht="28.5" customHeight="1" x14ac:dyDescent="0.2">
      <c r="B8" s="12" t="s">
        <v>3</v>
      </c>
      <c r="C8" s="15" t="s">
        <v>0</v>
      </c>
      <c r="D8" s="15" t="s">
        <v>1</v>
      </c>
      <c r="E8" s="18" t="s">
        <v>2</v>
      </c>
      <c r="F8" s="15" t="s">
        <v>168</v>
      </c>
      <c r="G8" s="15" t="s">
        <v>169</v>
      </c>
      <c r="H8" s="15" t="s">
        <v>170</v>
      </c>
      <c r="I8" s="15" t="s">
        <v>171</v>
      </c>
    </row>
    <row r="9" spans="2:17" ht="35.25" customHeight="1" x14ac:dyDescent="0.2">
      <c r="B9" s="13"/>
      <c r="C9" s="16"/>
      <c r="D9" s="16"/>
      <c r="E9" s="19"/>
      <c r="F9" s="17"/>
      <c r="G9" s="17"/>
      <c r="H9" s="16"/>
      <c r="I9" s="16"/>
    </row>
    <row r="10" spans="2:17" x14ac:dyDescent="0.2">
      <c r="B10" s="14"/>
      <c r="C10" s="17"/>
      <c r="D10" s="17"/>
      <c r="E10" s="20"/>
      <c r="F10" s="9" t="s">
        <v>172</v>
      </c>
      <c r="G10" s="9" t="s">
        <v>172</v>
      </c>
      <c r="H10" s="17"/>
      <c r="I10" s="17"/>
    </row>
    <row r="11" spans="2:17" ht="11.25" customHeight="1" x14ac:dyDescent="0.2">
      <c r="B11" s="21">
        <v>1</v>
      </c>
      <c r="C11" s="21">
        <v>2</v>
      </c>
      <c r="D11" s="21">
        <v>3</v>
      </c>
      <c r="E11" s="22">
        <v>4</v>
      </c>
      <c r="F11" s="21">
        <v>5</v>
      </c>
      <c r="G11" s="21">
        <v>6</v>
      </c>
      <c r="H11" s="21">
        <v>7</v>
      </c>
      <c r="I11" s="21">
        <v>8</v>
      </c>
    </row>
    <row r="12" spans="2:17" ht="17.850000000000001" customHeight="1" x14ac:dyDescent="0.2">
      <c r="B12" s="23" t="s">
        <v>4</v>
      </c>
      <c r="C12" s="24"/>
      <c r="D12" s="24"/>
      <c r="E12" s="24"/>
      <c r="F12" s="24"/>
      <c r="G12" s="24"/>
      <c r="H12" s="24"/>
      <c r="I12" s="24"/>
    </row>
    <row r="13" spans="2:17" ht="63.75" x14ac:dyDescent="0.2">
      <c r="B13" s="25" t="s">
        <v>5</v>
      </c>
      <c r="C13" s="26" t="s">
        <v>6</v>
      </c>
      <c r="D13" s="27"/>
      <c r="E13" s="25">
        <v>2.3344999999999998</v>
      </c>
      <c r="F13" s="28" t="s">
        <v>7</v>
      </c>
      <c r="G13" s="46">
        <f>10.01*4.69</f>
        <v>46.946899999999999</v>
      </c>
      <c r="H13" s="28">
        <v>23.37</v>
      </c>
      <c r="I13" s="46">
        <f>H13*4.69</f>
        <v>109.60530000000001</v>
      </c>
    </row>
    <row r="14" spans="2:17" ht="38.25" x14ac:dyDescent="0.2">
      <c r="B14" s="25" t="s">
        <v>8</v>
      </c>
      <c r="C14" s="26" t="s">
        <v>9</v>
      </c>
      <c r="D14" s="27" t="s">
        <v>10</v>
      </c>
      <c r="E14" s="25">
        <v>1.1E-4</v>
      </c>
      <c r="F14" s="28">
        <v>31060</v>
      </c>
      <c r="G14" s="46">
        <f>F14*4.69</f>
        <v>145671.40000000002</v>
      </c>
      <c r="H14" s="28">
        <v>3.42</v>
      </c>
      <c r="I14" s="46">
        <f t="shared" ref="I14:I56" si="0">H14*4.69</f>
        <v>16.0398</v>
      </c>
    </row>
    <row r="15" spans="2:17" ht="25.5" x14ac:dyDescent="0.2">
      <c r="B15" s="25" t="s">
        <v>11</v>
      </c>
      <c r="C15" s="26" t="s">
        <v>12</v>
      </c>
      <c r="D15" s="27" t="s">
        <v>10</v>
      </c>
      <c r="E15" s="25">
        <v>2.5742000000000001E-2</v>
      </c>
      <c r="F15" s="28">
        <v>3390</v>
      </c>
      <c r="G15" s="46">
        <f t="shared" ref="G15:G56" si="1">F15*4.69</f>
        <v>15899.100000000002</v>
      </c>
      <c r="H15" s="28">
        <v>87.27</v>
      </c>
      <c r="I15" s="46">
        <f t="shared" si="0"/>
        <v>409.29630000000003</v>
      </c>
    </row>
    <row r="16" spans="2:17" ht="38.25" x14ac:dyDescent="0.2">
      <c r="B16" s="25" t="s">
        <v>13</v>
      </c>
      <c r="C16" s="26" t="s">
        <v>14</v>
      </c>
      <c r="D16" s="27" t="s">
        <v>10</v>
      </c>
      <c r="E16" s="25">
        <v>2.4399999999999999E-3</v>
      </c>
      <c r="F16" s="28">
        <v>4041.7</v>
      </c>
      <c r="G16" s="46">
        <f t="shared" si="1"/>
        <v>18955.573</v>
      </c>
      <c r="H16" s="28">
        <v>9.86</v>
      </c>
      <c r="I16" s="46">
        <f t="shared" si="0"/>
        <v>46.243400000000001</v>
      </c>
    </row>
    <row r="17" spans="2:9" ht="25.5" x14ac:dyDescent="0.2">
      <c r="B17" s="25" t="s">
        <v>15</v>
      </c>
      <c r="C17" s="26" t="s">
        <v>16</v>
      </c>
      <c r="D17" s="27" t="s">
        <v>17</v>
      </c>
      <c r="E17" s="25">
        <v>14.903741399999999</v>
      </c>
      <c r="F17" s="28">
        <v>2.44</v>
      </c>
      <c r="G17" s="46">
        <f t="shared" si="1"/>
        <v>11.4436</v>
      </c>
      <c r="H17" s="28">
        <v>36.369999999999997</v>
      </c>
      <c r="I17" s="46">
        <f t="shared" si="0"/>
        <v>170.5753</v>
      </c>
    </row>
    <row r="18" spans="2:9" ht="25.5" x14ac:dyDescent="0.2">
      <c r="B18" s="25" t="s">
        <v>18</v>
      </c>
      <c r="C18" s="26" t="s">
        <v>19</v>
      </c>
      <c r="D18" s="27" t="s">
        <v>20</v>
      </c>
      <c r="E18" s="25">
        <v>2.0886</v>
      </c>
      <c r="F18" s="28">
        <v>30</v>
      </c>
      <c r="G18" s="46">
        <f t="shared" si="1"/>
        <v>140.70000000000002</v>
      </c>
      <c r="H18" s="28">
        <v>62.66</v>
      </c>
      <c r="I18" s="46">
        <f t="shared" si="0"/>
        <v>293.87540000000001</v>
      </c>
    </row>
    <row r="19" spans="2:9" ht="25.5" x14ac:dyDescent="0.2">
      <c r="B19" s="25" t="s">
        <v>21</v>
      </c>
      <c r="C19" s="26" t="s">
        <v>22</v>
      </c>
      <c r="D19" s="27" t="s">
        <v>23</v>
      </c>
      <c r="E19" s="25">
        <v>2.9520000000000001E-2</v>
      </c>
      <c r="F19" s="28">
        <v>253.8</v>
      </c>
      <c r="G19" s="46">
        <f t="shared" si="1"/>
        <v>1190.3220000000001</v>
      </c>
      <c r="H19" s="28">
        <v>7.49</v>
      </c>
      <c r="I19" s="46">
        <f t="shared" si="0"/>
        <v>35.128100000000003</v>
      </c>
    </row>
    <row r="20" spans="2:9" ht="25.5" x14ac:dyDescent="0.2">
      <c r="B20" s="25" t="s">
        <v>24</v>
      </c>
      <c r="C20" s="26" t="s">
        <v>25</v>
      </c>
      <c r="D20" s="27" t="s">
        <v>20</v>
      </c>
      <c r="E20" s="25">
        <v>0.79100000000000004</v>
      </c>
      <c r="F20" s="28">
        <v>3.62</v>
      </c>
      <c r="G20" s="46">
        <f t="shared" si="1"/>
        <v>16.977800000000002</v>
      </c>
      <c r="H20" s="28">
        <v>2.86</v>
      </c>
      <c r="I20" s="46">
        <f t="shared" si="0"/>
        <v>13.413400000000001</v>
      </c>
    </row>
    <row r="21" spans="2:9" ht="25.5" x14ac:dyDescent="0.2">
      <c r="B21" s="25" t="s">
        <v>26</v>
      </c>
      <c r="C21" s="26" t="s">
        <v>27</v>
      </c>
      <c r="D21" s="27" t="s">
        <v>10</v>
      </c>
      <c r="E21" s="25">
        <v>4.8799999999999998E-3</v>
      </c>
      <c r="F21" s="28">
        <v>30030</v>
      </c>
      <c r="G21" s="46">
        <f t="shared" si="1"/>
        <v>140840.70000000001</v>
      </c>
      <c r="H21" s="28">
        <v>146.55000000000001</v>
      </c>
      <c r="I21" s="46">
        <f t="shared" si="0"/>
        <v>687.31950000000006</v>
      </c>
    </row>
    <row r="22" spans="2:9" ht="25.5" x14ac:dyDescent="0.2">
      <c r="B22" s="25" t="s">
        <v>28</v>
      </c>
      <c r="C22" s="26" t="s">
        <v>29</v>
      </c>
      <c r="D22" s="27" t="s">
        <v>30</v>
      </c>
      <c r="E22" s="25">
        <v>1.6400000000000001E-2</v>
      </c>
      <c r="F22" s="28">
        <v>37.29</v>
      </c>
      <c r="G22" s="46">
        <f t="shared" si="1"/>
        <v>174.89010000000002</v>
      </c>
      <c r="H22" s="28">
        <v>0.61</v>
      </c>
      <c r="I22" s="46">
        <f t="shared" si="0"/>
        <v>2.8609</v>
      </c>
    </row>
    <row r="23" spans="2:9" ht="25.5" x14ac:dyDescent="0.2">
      <c r="B23" s="25" t="s">
        <v>31</v>
      </c>
      <c r="C23" s="26" t="s">
        <v>32</v>
      </c>
      <c r="D23" s="27" t="s">
        <v>10</v>
      </c>
      <c r="E23" s="25">
        <v>1.1125E-3</v>
      </c>
      <c r="F23" s="28">
        <v>10315.01</v>
      </c>
      <c r="G23" s="46">
        <f t="shared" si="1"/>
        <v>48377.396900000007</v>
      </c>
      <c r="H23" s="28">
        <v>11.48</v>
      </c>
      <c r="I23" s="46">
        <f t="shared" si="0"/>
        <v>53.841200000000008</v>
      </c>
    </row>
    <row r="24" spans="2:9" ht="25.5" x14ac:dyDescent="0.2">
      <c r="B24" s="25" t="s">
        <v>33</v>
      </c>
      <c r="C24" s="26" t="s">
        <v>34</v>
      </c>
      <c r="D24" s="27" t="s">
        <v>10</v>
      </c>
      <c r="E24" s="25">
        <v>2.637E-3</v>
      </c>
      <c r="F24" s="28">
        <v>9424</v>
      </c>
      <c r="G24" s="46">
        <f t="shared" si="1"/>
        <v>44198.560000000005</v>
      </c>
      <c r="H24" s="28">
        <v>24.85</v>
      </c>
      <c r="I24" s="46">
        <f t="shared" si="0"/>
        <v>116.54650000000002</v>
      </c>
    </row>
    <row r="25" spans="2:9" ht="38.25" x14ac:dyDescent="0.2">
      <c r="B25" s="25" t="s">
        <v>35</v>
      </c>
      <c r="C25" s="26" t="s">
        <v>36</v>
      </c>
      <c r="D25" s="27" t="s">
        <v>10</v>
      </c>
      <c r="E25" s="25">
        <v>2.3E-3</v>
      </c>
      <c r="F25" s="28">
        <v>14830</v>
      </c>
      <c r="G25" s="46">
        <f t="shared" si="1"/>
        <v>69552.700000000012</v>
      </c>
      <c r="H25" s="28">
        <v>34.11</v>
      </c>
      <c r="I25" s="46">
        <f t="shared" si="0"/>
        <v>159.97590000000002</v>
      </c>
    </row>
    <row r="26" spans="2:9" ht="25.5" x14ac:dyDescent="0.2">
      <c r="B26" s="25" t="s">
        <v>37</v>
      </c>
      <c r="C26" s="26" t="s">
        <v>38</v>
      </c>
      <c r="D26" s="27" t="s">
        <v>30</v>
      </c>
      <c r="E26" s="25">
        <v>1.0640000000000001</v>
      </c>
      <c r="F26" s="28">
        <v>9.0399999999999991</v>
      </c>
      <c r="G26" s="46">
        <f t="shared" si="1"/>
        <v>42.397599999999997</v>
      </c>
      <c r="H26" s="28">
        <v>9.6199999999999992</v>
      </c>
      <c r="I26" s="46">
        <f t="shared" si="0"/>
        <v>45.117800000000003</v>
      </c>
    </row>
    <row r="27" spans="2:9" ht="25.5" x14ac:dyDescent="0.2">
      <c r="B27" s="25" t="s">
        <v>39</v>
      </c>
      <c r="C27" s="26" t="s">
        <v>40</v>
      </c>
      <c r="D27" s="27" t="s">
        <v>10</v>
      </c>
      <c r="E27" s="25">
        <v>1.7355499999999999E-2</v>
      </c>
      <c r="F27" s="28">
        <v>11978</v>
      </c>
      <c r="G27" s="46">
        <f t="shared" si="1"/>
        <v>56176.820000000007</v>
      </c>
      <c r="H27" s="28">
        <v>207.88</v>
      </c>
      <c r="I27" s="46">
        <f t="shared" si="0"/>
        <v>974.95720000000006</v>
      </c>
    </row>
    <row r="28" spans="2:9" ht="25.5" x14ac:dyDescent="0.2">
      <c r="B28" s="25" t="s">
        <v>41</v>
      </c>
      <c r="C28" s="26" t="s">
        <v>42</v>
      </c>
      <c r="D28" s="27" t="s">
        <v>10</v>
      </c>
      <c r="E28" s="25">
        <v>2.542E-4</v>
      </c>
      <c r="F28" s="28">
        <v>22558</v>
      </c>
      <c r="G28" s="46">
        <f t="shared" si="1"/>
        <v>105797.02</v>
      </c>
      <c r="H28" s="28">
        <v>5.73</v>
      </c>
      <c r="I28" s="46">
        <f t="shared" si="0"/>
        <v>26.873700000000003</v>
      </c>
    </row>
    <row r="29" spans="2:9" ht="25.5" x14ac:dyDescent="0.2">
      <c r="B29" s="25" t="s">
        <v>43</v>
      </c>
      <c r="C29" s="26" t="s">
        <v>44</v>
      </c>
      <c r="D29" s="27" t="s">
        <v>30</v>
      </c>
      <c r="E29" s="25">
        <v>0.15</v>
      </c>
      <c r="F29" s="28">
        <v>23.09</v>
      </c>
      <c r="G29" s="46">
        <f t="shared" si="1"/>
        <v>108.2921</v>
      </c>
      <c r="H29" s="28">
        <v>3.46</v>
      </c>
      <c r="I29" s="46">
        <f t="shared" si="0"/>
        <v>16.227400000000003</v>
      </c>
    </row>
    <row r="30" spans="2:9" ht="25.5" x14ac:dyDescent="0.2">
      <c r="B30" s="25" t="s">
        <v>45</v>
      </c>
      <c r="C30" s="26" t="s">
        <v>46</v>
      </c>
      <c r="D30" s="27" t="s">
        <v>20</v>
      </c>
      <c r="E30" s="25">
        <v>4.4000000000000002E-4</v>
      </c>
      <c r="F30" s="28">
        <v>37.43</v>
      </c>
      <c r="G30" s="46">
        <f t="shared" si="1"/>
        <v>175.54670000000002</v>
      </c>
      <c r="H30" s="28">
        <v>0.02</v>
      </c>
      <c r="I30" s="46">
        <f t="shared" si="0"/>
        <v>9.3800000000000008E-2</v>
      </c>
    </row>
    <row r="31" spans="2:9" ht="25.5" x14ac:dyDescent="0.2">
      <c r="B31" s="25" t="s">
        <v>47</v>
      </c>
      <c r="C31" s="26" t="s">
        <v>48</v>
      </c>
      <c r="D31" s="27" t="s">
        <v>49</v>
      </c>
      <c r="E31" s="25">
        <v>8.3999999999999995E-5</v>
      </c>
      <c r="F31" s="28">
        <v>84.75</v>
      </c>
      <c r="G31" s="46">
        <f t="shared" si="1"/>
        <v>397.47750000000002</v>
      </c>
      <c r="H31" s="28">
        <v>0.01</v>
      </c>
      <c r="I31" s="46">
        <f t="shared" si="0"/>
        <v>4.6900000000000004E-2</v>
      </c>
    </row>
    <row r="32" spans="2:9" ht="25.5" x14ac:dyDescent="0.2">
      <c r="B32" s="25" t="s">
        <v>50</v>
      </c>
      <c r="C32" s="26" t="s">
        <v>51</v>
      </c>
      <c r="D32" s="27" t="s">
        <v>17</v>
      </c>
      <c r="E32" s="25">
        <v>5.8465000000000001E-3</v>
      </c>
      <c r="F32" s="28">
        <v>108.4</v>
      </c>
      <c r="G32" s="46">
        <f t="shared" si="1"/>
        <v>508.39600000000007</v>
      </c>
      <c r="H32" s="28">
        <v>0.63</v>
      </c>
      <c r="I32" s="46">
        <f t="shared" si="0"/>
        <v>2.9547000000000003</v>
      </c>
    </row>
    <row r="33" spans="2:9" ht="25.5" x14ac:dyDescent="0.2">
      <c r="B33" s="25" t="s">
        <v>52</v>
      </c>
      <c r="C33" s="26" t="s">
        <v>53</v>
      </c>
      <c r="D33" s="27" t="s">
        <v>10</v>
      </c>
      <c r="E33" s="25">
        <v>8.2969999999999995E-4</v>
      </c>
      <c r="F33" s="28">
        <v>734.5</v>
      </c>
      <c r="G33" s="46">
        <f t="shared" si="1"/>
        <v>3444.8050000000003</v>
      </c>
      <c r="H33" s="28">
        <v>0.61</v>
      </c>
      <c r="I33" s="46">
        <f t="shared" si="0"/>
        <v>2.8609</v>
      </c>
    </row>
    <row r="34" spans="2:9" ht="25.5" x14ac:dyDescent="0.2">
      <c r="B34" s="25" t="s">
        <v>54</v>
      </c>
      <c r="C34" s="26" t="s">
        <v>55</v>
      </c>
      <c r="D34" s="27" t="s">
        <v>30</v>
      </c>
      <c r="E34" s="25">
        <v>3.8949999999999999E-2</v>
      </c>
      <c r="F34" s="28">
        <v>2.15</v>
      </c>
      <c r="G34" s="46">
        <f t="shared" si="1"/>
        <v>10.083500000000001</v>
      </c>
      <c r="H34" s="28">
        <v>0.08</v>
      </c>
      <c r="I34" s="46">
        <f t="shared" si="0"/>
        <v>0.37520000000000003</v>
      </c>
    </row>
    <row r="35" spans="2:9" ht="25.5" x14ac:dyDescent="0.2">
      <c r="B35" s="25" t="s">
        <v>56</v>
      </c>
      <c r="C35" s="26" t="s">
        <v>57</v>
      </c>
      <c r="D35" s="27" t="s">
        <v>10</v>
      </c>
      <c r="E35" s="25">
        <v>0.10979999999999999</v>
      </c>
      <c r="F35" s="28">
        <v>491.01</v>
      </c>
      <c r="G35" s="46">
        <f t="shared" si="1"/>
        <v>2302.8369000000002</v>
      </c>
      <c r="H35" s="28">
        <v>53.91</v>
      </c>
      <c r="I35" s="46">
        <f t="shared" si="0"/>
        <v>252.83790000000002</v>
      </c>
    </row>
    <row r="36" spans="2:9" ht="25.5" x14ac:dyDescent="0.2">
      <c r="B36" s="25" t="s">
        <v>58</v>
      </c>
      <c r="C36" s="26" t="s">
        <v>59</v>
      </c>
      <c r="D36" s="27" t="s">
        <v>17</v>
      </c>
      <c r="E36" s="25">
        <v>4.1479999999999998E-3</v>
      </c>
      <c r="F36" s="28">
        <v>395</v>
      </c>
      <c r="G36" s="46">
        <f t="shared" si="1"/>
        <v>1852.5500000000002</v>
      </c>
      <c r="H36" s="28">
        <v>1.64</v>
      </c>
      <c r="I36" s="46">
        <f t="shared" si="0"/>
        <v>7.6916000000000002</v>
      </c>
    </row>
    <row r="37" spans="2:9" ht="25.5" x14ac:dyDescent="0.2">
      <c r="B37" s="25" t="s">
        <v>60</v>
      </c>
      <c r="C37" s="26" t="s">
        <v>61</v>
      </c>
      <c r="D37" s="27" t="s">
        <v>17</v>
      </c>
      <c r="E37" s="25">
        <v>1.2200000000000001E-2</v>
      </c>
      <c r="F37" s="28">
        <v>485.9</v>
      </c>
      <c r="G37" s="46">
        <f t="shared" si="1"/>
        <v>2278.8710000000001</v>
      </c>
      <c r="H37" s="28">
        <v>5.93</v>
      </c>
      <c r="I37" s="46">
        <f t="shared" si="0"/>
        <v>27.811700000000002</v>
      </c>
    </row>
    <row r="38" spans="2:9" ht="25.5" x14ac:dyDescent="0.2">
      <c r="B38" s="25" t="s">
        <v>62</v>
      </c>
      <c r="C38" s="26" t="s">
        <v>63</v>
      </c>
      <c r="D38" s="27" t="s">
        <v>17</v>
      </c>
      <c r="E38" s="25">
        <v>5.5649999999999996E-3</v>
      </c>
      <c r="F38" s="28">
        <v>497</v>
      </c>
      <c r="G38" s="46">
        <f t="shared" si="1"/>
        <v>2330.9300000000003</v>
      </c>
      <c r="H38" s="28">
        <v>2.77</v>
      </c>
      <c r="I38" s="46">
        <f t="shared" si="0"/>
        <v>12.991300000000001</v>
      </c>
    </row>
    <row r="39" spans="2:9" ht="25.5" x14ac:dyDescent="0.2">
      <c r="B39" s="25" t="s">
        <v>64</v>
      </c>
      <c r="C39" s="26" t="s">
        <v>65</v>
      </c>
      <c r="D39" s="27" t="s">
        <v>10</v>
      </c>
      <c r="E39" s="25">
        <v>4.4519999999999998E-4</v>
      </c>
      <c r="F39" s="28">
        <v>5989</v>
      </c>
      <c r="G39" s="46">
        <f t="shared" si="1"/>
        <v>28088.410000000003</v>
      </c>
      <c r="H39" s="28">
        <v>2.67</v>
      </c>
      <c r="I39" s="46">
        <f t="shared" si="0"/>
        <v>12.522300000000001</v>
      </c>
    </row>
    <row r="40" spans="2:9" ht="25.5" x14ac:dyDescent="0.2">
      <c r="B40" s="25" t="s">
        <v>66</v>
      </c>
      <c r="C40" s="26" t="s">
        <v>67</v>
      </c>
      <c r="D40" s="27" t="s">
        <v>30</v>
      </c>
      <c r="E40" s="25">
        <v>0.16400000000000001</v>
      </c>
      <c r="F40" s="28">
        <v>25</v>
      </c>
      <c r="G40" s="46">
        <f t="shared" si="1"/>
        <v>117.25000000000001</v>
      </c>
      <c r="H40" s="28">
        <v>4.0999999999999996</v>
      </c>
      <c r="I40" s="46">
        <f t="shared" si="0"/>
        <v>19.228999999999999</v>
      </c>
    </row>
    <row r="41" spans="2:9" ht="25.5" x14ac:dyDescent="0.2">
      <c r="B41" s="25" t="s">
        <v>68</v>
      </c>
      <c r="C41" s="26" t="s">
        <v>69</v>
      </c>
      <c r="D41" s="27" t="s">
        <v>10</v>
      </c>
      <c r="E41" s="25">
        <v>9.8900000000000005E-5</v>
      </c>
      <c r="F41" s="28">
        <v>4455.2</v>
      </c>
      <c r="G41" s="46">
        <f t="shared" si="1"/>
        <v>20894.888000000003</v>
      </c>
      <c r="H41" s="28">
        <v>0.44</v>
      </c>
      <c r="I41" s="46">
        <f t="shared" si="0"/>
        <v>2.0636000000000001</v>
      </c>
    </row>
    <row r="42" spans="2:9" ht="38.25" x14ac:dyDescent="0.2">
      <c r="B42" s="25" t="s">
        <v>70</v>
      </c>
      <c r="C42" s="26" t="s">
        <v>71</v>
      </c>
      <c r="D42" s="27" t="s">
        <v>17</v>
      </c>
      <c r="E42" s="25">
        <v>2.5903520000000002</v>
      </c>
      <c r="F42" s="28">
        <v>558.33000000000004</v>
      </c>
      <c r="G42" s="46">
        <f t="shared" si="1"/>
        <v>2618.5677000000005</v>
      </c>
      <c r="H42" s="28">
        <v>1446.27</v>
      </c>
      <c r="I42" s="46">
        <f t="shared" si="0"/>
        <v>6783.0063000000009</v>
      </c>
    </row>
    <row r="43" spans="2:9" ht="38.25" x14ac:dyDescent="0.2">
      <c r="B43" s="25" t="s">
        <v>72</v>
      </c>
      <c r="C43" s="26" t="s">
        <v>73</v>
      </c>
      <c r="D43" s="27" t="s">
        <v>17</v>
      </c>
      <c r="E43" s="25">
        <v>6.476E-3</v>
      </c>
      <c r="F43" s="28">
        <v>1287</v>
      </c>
      <c r="G43" s="46">
        <f t="shared" si="1"/>
        <v>6036.0300000000007</v>
      </c>
      <c r="H43" s="28">
        <v>8.33</v>
      </c>
      <c r="I43" s="46">
        <f t="shared" si="0"/>
        <v>39.067700000000002</v>
      </c>
    </row>
    <row r="44" spans="2:9" ht="38.25" x14ac:dyDescent="0.2">
      <c r="B44" s="25" t="s">
        <v>74</v>
      </c>
      <c r="C44" s="26" t="s">
        <v>75</v>
      </c>
      <c r="D44" s="27" t="s">
        <v>17</v>
      </c>
      <c r="E44" s="25">
        <v>0.89170199999999999</v>
      </c>
      <c r="F44" s="28">
        <v>550</v>
      </c>
      <c r="G44" s="46">
        <f t="shared" si="1"/>
        <v>2579.5</v>
      </c>
      <c r="H44" s="28">
        <v>490.44</v>
      </c>
      <c r="I44" s="46">
        <f t="shared" si="0"/>
        <v>2300.1636000000003</v>
      </c>
    </row>
    <row r="45" spans="2:9" ht="38.25" x14ac:dyDescent="0.2">
      <c r="B45" s="25" t="s">
        <v>76</v>
      </c>
      <c r="C45" s="26" t="s">
        <v>77</v>
      </c>
      <c r="D45" s="27" t="s">
        <v>17</v>
      </c>
      <c r="E45" s="25">
        <v>1.9407000000000001E-2</v>
      </c>
      <c r="F45" s="28">
        <v>1056</v>
      </c>
      <c r="G45" s="46">
        <f t="shared" si="1"/>
        <v>4952.6400000000003</v>
      </c>
      <c r="H45" s="28">
        <v>20.49</v>
      </c>
      <c r="I45" s="46">
        <f t="shared" si="0"/>
        <v>96.098100000000002</v>
      </c>
    </row>
    <row r="46" spans="2:9" ht="25.5" x14ac:dyDescent="0.2">
      <c r="B46" s="25" t="s">
        <v>78</v>
      </c>
      <c r="C46" s="26" t="s">
        <v>79</v>
      </c>
      <c r="D46" s="27" t="s">
        <v>20</v>
      </c>
      <c r="E46" s="25">
        <v>0.99750000000000005</v>
      </c>
      <c r="F46" s="28">
        <v>35.53</v>
      </c>
      <c r="G46" s="46">
        <f t="shared" si="1"/>
        <v>166.63570000000001</v>
      </c>
      <c r="H46" s="28">
        <v>35.44</v>
      </c>
      <c r="I46" s="46">
        <f t="shared" si="0"/>
        <v>166.21360000000001</v>
      </c>
    </row>
    <row r="47" spans="2:9" ht="25.5" x14ac:dyDescent="0.2">
      <c r="B47" s="25" t="s">
        <v>80</v>
      </c>
      <c r="C47" s="26" t="s">
        <v>81</v>
      </c>
      <c r="D47" s="27" t="s">
        <v>20</v>
      </c>
      <c r="E47" s="25">
        <v>0.18132000000000001</v>
      </c>
      <c r="F47" s="28">
        <v>57.63</v>
      </c>
      <c r="G47" s="46">
        <f t="shared" si="1"/>
        <v>270.28470000000004</v>
      </c>
      <c r="H47" s="28">
        <v>10.45</v>
      </c>
      <c r="I47" s="46">
        <f t="shared" si="0"/>
        <v>49.0105</v>
      </c>
    </row>
    <row r="48" spans="2:9" ht="25.5" x14ac:dyDescent="0.2">
      <c r="B48" s="25" t="s">
        <v>82</v>
      </c>
      <c r="C48" s="26" t="s">
        <v>83</v>
      </c>
      <c r="D48" s="27" t="s">
        <v>10</v>
      </c>
      <c r="E48" s="25">
        <v>2.0599999999999999E-5</v>
      </c>
      <c r="F48" s="28">
        <v>12900</v>
      </c>
      <c r="G48" s="46">
        <f t="shared" si="1"/>
        <v>60501.000000000007</v>
      </c>
      <c r="H48" s="28">
        <v>0.27</v>
      </c>
      <c r="I48" s="46">
        <f t="shared" si="0"/>
        <v>1.2663000000000002</v>
      </c>
    </row>
    <row r="49" spans="2:9" ht="25.5" x14ac:dyDescent="0.2">
      <c r="B49" s="25" t="s">
        <v>84</v>
      </c>
      <c r="C49" s="26" t="s">
        <v>85</v>
      </c>
      <c r="D49" s="27" t="s">
        <v>10</v>
      </c>
      <c r="E49" s="25">
        <v>4.1499999999999999E-5</v>
      </c>
      <c r="F49" s="28">
        <v>15620</v>
      </c>
      <c r="G49" s="46">
        <f t="shared" si="1"/>
        <v>73257.8</v>
      </c>
      <c r="H49" s="28">
        <v>0.65</v>
      </c>
      <c r="I49" s="46">
        <f t="shared" si="0"/>
        <v>3.0485000000000002</v>
      </c>
    </row>
    <row r="50" spans="2:9" ht="25.5" x14ac:dyDescent="0.2">
      <c r="B50" s="25" t="s">
        <v>86</v>
      </c>
      <c r="C50" s="26" t="s">
        <v>87</v>
      </c>
      <c r="D50" s="27" t="s">
        <v>30</v>
      </c>
      <c r="E50" s="25">
        <v>4.1000000000000002E-2</v>
      </c>
      <c r="F50" s="28">
        <v>15.12</v>
      </c>
      <c r="G50" s="46">
        <f t="shared" si="1"/>
        <v>70.912800000000004</v>
      </c>
      <c r="H50" s="28">
        <v>0.62</v>
      </c>
      <c r="I50" s="46">
        <f t="shared" si="0"/>
        <v>2.9078000000000004</v>
      </c>
    </row>
    <row r="51" spans="2:9" ht="25.5" x14ac:dyDescent="0.2">
      <c r="B51" s="25" t="s">
        <v>88</v>
      </c>
      <c r="C51" s="26" t="s">
        <v>89</v>
      </c>
      <c r="D51" s="27" t="s">
        <v>10</v>
      </c>
      <c r="E51" s="25">
        <v>3.7100000000000001E-5</v>
      </c>
      <c r="F51" s="28">
        <v>7826.9</v>
      </c>
      <c r="G51" s="46">
        <f t="shared" si="1"/>
        <v>36708.161</v>
      </c>
      <c r="H51" s="28">
        <v>0.28999999999999998</v>
      </c>
      <c r="I51" s="46">
        <f t="shared" si="0"/>
        <v>1.3601000000000001</v>
      </c>
    </row>
    <row r="52" spans="2:9" ht="25.5" x14ac:dyDescent="0.2">
      <c r="B52" s="25" t="s">
        <v>90</v>
      </c>
      <c r="C52" s="26" t="s">
        <v>91</v>
      </c>
      <c r="D52" s="27" t="s">
        <v>10</v>
      </c>
      <c r="E52" s="25">
        <v>8.2999999999999998E-5</v>
      </c>
      <c r="F52" s="28">
        <v>14312.87</v>
      </c>
      <c r="G52" s="46">
        <f t="shared" si="1"/>
        <v>67127.360300000015</v>
      </c>
      <c r="H52" s="28">
        <v>1.19</v>
      </c>
      <c r="I52" s="46">
        <f t="shared" si="0"/>
        <v>5.5811000000000002</v>
      </c>
    </row>
    <row r="53" spans="2:9" ht="51" x14ac:dyDescent="0.2">
      <c r="B53" s="25" t="s">
        <v>92</v>
      </c>
      <c r="C53" s="26" t="s">
        <v>93</v>
      </c>
      <c r="D53" s="27" t="s">
        <v>10</v>
      </c>
      <c r="E53" s="25">
        <v>1.6399999999999999E-5</v>
      </c>
      <c r="F53" s="28">
        <v>16950</v>
      </c>
      <c r="G53" s="46">
        <f t="shared" si="1"/>
        <v>79495.5</v>
      </c>
      <c r="H53" s="28">
        <v>0.28000000000000003</v>
      </c>
      <c r="I53" s="46">
        <f t="shared" si="0"/>
        <v>1.3132000000000001</v>
      </c>
    </row>
    <row r="54" spans="2:9" ht="25.5" x14ac:dyDescent="0.2">
      <c r="B54" s="25" t="s">
        <v>94</v>
      </c>
      <c r="C54" s="26" t="s">
        <v>95</v>
      </c>
      <c r="D54" s="27" t="s">
        <v>10</v>
      </c>
      <c r="E54" s="25">
        <v>6.9E-6</v>
      </c>
      <c r="F54" s="28">
        <v>7640</v>
      </c>
      <c r="G54" s="46">
        <f t="shared" si="1"/>
        <v>35831.600000000006</v>
      </c>
      <c r="H54" s="28">
        <v>0.05</v>
      </c>
      <c r="I54" s="46">
        <f t="shared" si="0"/>
        <v>0.23450000000000004</v>
      </c>
    </row>
    <row r="55" spans="2:9" ht="25.5" x14ac:dyDescent="0.2">
      <c r="B55" s="25" t="s">
        <v>96</v>
      </c>
      <c r="C55" s="26" t="s">
        <v>97</v>
      </c>
      <c r="D55" s="27" t="s">
        <v>30</v>
      </c>
      <c r="E55" s="25">
        <v>1.29125E-2</v>
      </c>
      <c r="F55" s="28">
        <v>6.67</v>
      </c>
      <c r="G55" s="46">
        <f t="shared" si="1"/>
        <v>31.282300000000003</v>
      </c>
      <c r="H55" s="28">
        <v>0.09</v>
      </c>
      <c r="I55" s="46">
        <f t="shared" si="0"/>
        <v>0.42210000000000003</v>
      </c>
    </row>
    <row r="56" spans="2:9" ht="25.5" x14ac:dyDescent="0.2">
      <c r="B56" s="25" t="s">
        <v>98</v>
      </c>
      <c r="C56" s="26" t="s">
        <v>99</v>
      </c>
      <c r="D56" s="27" t="s">
        <v>10</v>
      </c>
      <c r="E56" s="25">
        <v>4.1700000000000001E-2</v>
      </c>
      <c r="F56" s="28">
        <v>5500</v>
      </c>
      <c r="G56" s="46">
        <f t="shared" si="1"/>
        <v>25795.000000000004</v>
      </c>
      <c r="H56" s="28">
        <v>229.35</v>
      </c>
      <c r="I56" s="46">
        <f t="shared" si="0"/>
        <v>1075.6515000000002</v>
      </c>
    </row>
    <row r="57" spans="2:9" ht="76.5" x14ac:dyDescent="0.2">
      <c r="B57" s="25" t="s">
        <v>100</v>
      </c>
      <c r="C57" s="26" t="s">
        <v>159</v>
      </c>
      <c r="D57" s="27" t="s">
        <v>101</v>
      </c>
      <c r="E57" s="25">
        <v>1</v>
      </c>
      <c r="F57" s="28" t="s">
        <v>102</v>
      </c>
      <c r="G57" s="28" t="s">
        <v>103</v>
      </c>
      <c r="H57" s="28">
        <v>15564.73</v>
      </c>
      <c r="I57" s="28">
        <v>18141.509999999998</v>
      </c>
    </row>
    <row r="58" spans="2:9" ht="76.5" x14ac:dyDescent="0.2">
      <c r="B58" s="25" t="s">
        <v>100</v>
      </c>
      <c r="C58" s="26" t="s">
        <v>160</v>
      </c>
      <c r="D58" s="27" t="s">
        <v>101</v>
      </c>
      <c r="E58" s="25">
        <v>1</v>
      </c>
      <c r="F58" s="28" t="s">
        <v>102</v>
      </c>
      <c r="G58" s="28" t="s">
        <v>104</v>
      </c>
      <c r="H58" s="28">
        <v>15564.73</v>
      </c>
      <c r="I58" s="28">
        <v>11855.86</v>
      </c>
    </row>
    <row r="59" spans="2:9" ht="76.5" x14ac:dyDescent="0.2">
      <c r="B59" s="25" t="s">
        <v>105</v>
      </c>
      <c r="C59" s="26" t="s">
        <v>161</v>
      </c>
      <c r="D59" s="27" t="s">
        <v>101</v>
      </c>
      <c r="E59" s="25">
        <v>2</v>
      </c>
      <c r="F59" s="28" t="s">
        <v>102</v>
      </c>
      <c r="G59" s="28" t="s">
        <v>106</v>
      </c>
      <c r="H59" s="28">
        <v>31129.46</v>
      </c>
      <c r="I59" s="28">
        <v>2042.84</v>
      </c>
    </row>
    <row r="60" spans="2:9" ht="76.5" x14ac:dyDescent="0.2">
      <c r="B60" s="25" t="s">
        <v>105</v>
      </c>
      <c r="C60" s="26" t="s">
        <v>162</v>
      </c>
      <c r="D60" s="27" t="s">
        <v>101</v>
      </c>
      <c r="E60" s="25">
        <v>2</v>
      </c>
      <c r="F60" s="28" t="s">
        <v>102</v>
      </c>
      <c r="G60" s="28" t="s">
        <v>107</v>
      </c>
      <c r="H60" s="28">
        <v>31129.46</v>
      </c>
      <c r="I60" s="28">
        <v>2128.6</v>
      </c>
    </row>
    <row r="61" spans="2:9" ht="38.25" x14ac:dyDescent="0.2">
      <c r="B61" s="25" t="s">
        <v>108</v>
      </c>
      <c r="C61" s="26" t="s">
        <v>109</v>
      </c>
      <c r="D61" s="27" t="s">
        <v>17</v>
      </c>
      <c r="E61" s="25">
        <v>0.69</v>
      </c>
      <c r="F61" s="28">
        <v>91.5</v>
      </c>
      <c r="G61" s="46">
        <f>F61*4.69</f>
        <v>429.13500000000005</v>
      </c>
      <c r="H61" s="28">
        <v>63.14</v>
      </c>
      <c r="I61" s="46">
        <f>H61*4.69</f>
        <v>296.12660000000005</v>
      </c>
    </row>
    <row r="62" spans="2:9" ht="38.25" x14ac:dyDescent="0.2">
      <c r="B62" s="25" t="s">
        <v>110</v>
      </c>
      <c r="C62" s="26" t="s">
        <v>111</v>
      </c>
      <c r="D62" s="27" t="s">
        <v>17</v>
      </c>
      <c r="E62" s="25">
        <v>50.106000000000002</v>
      </c>
      <c r="F62" s="28">
        <v>44.82</v>
      </c>
      <c r="G62" s="46">
        <f t="shared" ref="G62:G83" si="2">F62*4.69</f>
        <v>210.20580000000001</v>
      </c>
      <c r="H62" s="28">
        <v>2245.75</v>
      </c>
      <c r="I62" s="46">
        <f t="shared" ref="I62:I83" si="3">H62*4.69</f>
        <v>10532.567500000001</v>
      </c>
    </row>
    <row r="63" spans="2:9" ht="38.25" x14ac:dyDescent="0.2">
      <c r="B63" s="25" t="s">
        <v>112</v>
      </c>
      <c r="C63" s="26" t="s">
        <v>113</v>
      </c>
      <c r="D63" s="27" t="s">
        <v>17</v>
      </c>
      <c r="E63" s="25">
        <v>0.20399999999999999</v>
      </c>
      <c r="F63" s="28">
        <v>600</v>
      </c>
      <c r="G63" s="46">
        <f t="shared" si="2"/>
        <v>2814.0000000000005</v>
      </c>
      <c r="H63" s="28">
        <v>122.4</v>
      </c>
      <c r="I63" s="46">
        <f t="shared" si="3"/>
        <v>574.05600000000004</v>
      </c>
    </row>
    <row r="64" spans="2:9" ht="38.25" x14ac:dyDescent="0.2">
      <c r="B64" s="25" t="s">
        <v>114</v>
      </c>
      <c r="C64" s="26" t="s">
        <v>115</v>
      </c>
      <c r="D64" s="27" t="s">
        <v>17</v>
      </c>
      <c r="E64" s="25">
        <v>2.3344999999999998</v>
      </c>
      <c r="F64" s="28">
        <v>725.69</v>
      </c>
      <c r="G64" s="46">
        <f t="shared" si="2"/>
        <v>3403.4861000000005</v>
      </c>
      <c r="H64" s="28">
        <v>1694.12</v>
      </c>
      <c r="I64" s="46">
        <f t="shared" si="3"/>
        <v>7945.4228000000003</v>
      </c>
    </row>
    <row r="65" spans="2:9" ht="38.25" x14ac:dyDescent="0.2">
      <c r="B65" s="25" t="s">
        <v>116</v>
      </c>
      <c r="C65" s="26" t="s">
        <v>117</v>
      </c>
      <c r="D65" s="27" t="s">
        <v>118</v>
      </c>
      <c r="E65" s="25">
        <v>5</v>
      </c>
      <c r="F65" s="28">
        <v>31.43</v>
      </c>
      <c r="G65" s="46">
        <f t="shared" si="2"/>
        <v>147.4067</v>
      </c>
      <c r="H65" s="28">
        <v>157.15</v>
      </c>
      <c r="I65" s="46">
        <f t="shared" si="3"/>
        <v>737.03350000000012</v>
      </c>
    </row>
    <row r="66" spans="2:9" ht="51" x14ac:dyDescent="0.2">
      <c r="B66" s="25" t="s">
        <v>119</v>
      </c>
      <c r="C66" s="26" t="s">
        <v>120</v>
      </c>
      <c r="D66" s="27" t="s">
        <v>118</v>
      </c>
      <c r="E66" s="25">
        <v>1</v>
      </c>
      <c r="F66" s="28">
        <v>78.56</v>
      </c>
      <c r="G66" s="46">
        <f t="shared" si="2"/>
        <v>368.44640000000004</v>
      </c>
      <c r="H66" s="28">
        <v>78.56</v>
      </c>
      <c r="I66" s="46">
        <f t="shared" si="3"/>
        <v>368.44640000000004</v>
      </c>
    </row>
    <row r="67" spans="2:9" ht="51" x14ac:dyDescent="0.2">
      <c r="B67" s="25" t="s">
        <v>121</v>
      </c>
      <c r="C67" s="26" t="s">
        <v>122</v>
      </c>
      <c r="D67" s="27" t="s">
        <v>118</v>
      </c>
      <c r="E67" s="25">
        <v>2</v>
      </c>
      <c r="F67" s="28">
        <v>647.77</v>
      </c>
      <c r="G67" s="46">
        <f t="shared" si="2"/>
        <v>3038.0413000000003</v>
      </c>
      <c r="H67" s="28">
        <v>1295.54</v>
      </c>
      <c r="I67" s="46">
        <f t="shared" si="3"/>
        <v>6076.0826000000006</v>
      </c>
    </row>
    <row r="68" spans="2:9" ht="38.25" x14ac:dyDescent="0.2">
      <c r="B68" s="25" t="s">
        <v>123</v>
      </c>
      <c r="C68" s="26" t="s">
        <v>124</v>
      </c>
      <c r="D68" s="27" t="s">
        <v>118</v>
      </c>
      <c r="E68" s="25">
        <v>1</v>
      </c>
      <c r="F68" s="28">
        <v>391.02</v>
      </c>
      <c r="G68" s="46">
        <f t="shared" si="2"/>
        <v>1833.8838000000001</v>
      </c>
      <c r="H68" s="28">
        <v>391.02</v>
      </c>
      <c r="I68" s="46">
        <f t="shared" si="3"/>
        <v>1833.8838000000001</v>
      </c>
    </row>
    <row r="69" spans="2:9" ht="38.25" x14ac:dyDescent="0.2">
      <c r="B69" s="25" t="s">
        <v>125</v>
      </c>
      <c r="C69" s="26" t="s">
        <v>126</v>
      </c>
      <c r="D69" s="27" t="s">
        <v>10</v>
      </c>
      <c r="E69" s="25">
        <v>1.7080000000000001E-2</v>
      </c>
      <c r="F69" s="28">
        <v>7571</v>
      </c>
      <c r="G69" s="46">
        <f t="shared" si="2"/>
        <v>35507.990000000005</v>
      </c>
      <c r="H69" s="28">
        <v>129.31</v>
      </c>
      <c r="I69" s="46">
        <f t="shared" si="3"/>
        <v>606.46390000000008</v>
      </c>
    </row>
    <row r="70" spans="2:9" ht="38.25" x14ac:dyDescent="0.2">
      <c r="B70" s="25" t="s">
        <v>127</v>
      </c>
      <c r="C70" s="26" t="s">
        <v>128</v>
      </c>
      <c r="D70" s="27" t="s">
        <v>118</v>
      </c>
      <c r="E70" s="25">
        <v>1</v>
      </c>
      <c r="F70" s="28">
        <v>375</v>
      </c>
      <c r="G70" s="46">
        <f t="shared" si="2"/>
        <v>1758.7500000000002</v>
      </c>
      <c r="H70" s="28">
        <v>375</v>
      </c>
      <c r="I70" s="46">
        <f t="shared" si="3"/>
        <v>1758.7500000000002</v>
      </c>
    </row>
    <row r="71" spans="2:9" ht="38.25" x14ac:dyDescent="0.2">
      <c r="B71" s="25" t="s">
        <v>129</v>
      </c>
      <c r="C71" s="26" t="s">
        <v>130</v>
      </c>
      <c r="D71" s="27" t="s">
        <v>10</v>
      </c>
      <c r="E71" s="25">
        <v>0.17465</v>
      </c>
      <c r="F71" s="28">
        <v>5584.58</v>
      </c>
      <c r="G71" s="46">
        <f t="shared" si="2"/>
        <v>26191.680200000003</v>
      </c>
      <c r="H71" s="28">
        <v>975.35</v>
      </c>
      <c r="I71" s="46">
        <f t="shared" si="3"/>
        <v>4574.3915000000006</v>
      </c>
    </row>
    <row r="72" spans="2:9" ht="38.25" x14ac:dyDescent="0.2">
      <c r="B72" s="25" t="s">
        <v>131</v>
      </c>
      <c r="C72" s="26" t="s">
        <v>132</v>
      </c>
      <c r="D72" s="27" t="s">
        <v>10</v>
      </c>
      <c r="E72" s="25">
        <v>7.4200000000000004E-3</v>
      </c>
      <c r="F72" s="28">
        <v>7932.6</v>
      </c>
      <c r="G72" s="46">
        <f t="shared" si="2"/>
        <v>37203.894000000008</v>
      </c>
      <c r="H72" s="28">
        <v>58.86</v>
      </c>
      <c r="I72" s="46">
        <f t="shared" si="3"/>
        <v>276.05340000000001</v>
      </c>
    </row>
    <row r="73" spans="2:9" ht="63.75" x14ac:dyDescent="0.2">
      <c r="B73" s="25" t="s">
        <v>133</v>
      </c>
      <c r="C73" s="26" t="s">
        <v>134</v>
      </c>
      <c r="D73" s="27" t="s">
        <v>135</v>
      </c>
      <c r="E73" s="25">
        <v>0.4</v>
      </c>
      <c r="F73" s="28">
        <v>672.75</v>
      </c>
      <c r="G73" s="46">
        <f t="shared" si="2"/>
        <v>3155.1975000000002</v>
      </c>
      <c r="H73" s="28">
        <v>269.10000000000002</v>
      </c>
      <c r="I73" s="46">
        <f t="shared" si="3"/>
        <v>1262.0790000000002</v>
      </c>
    </row>
    <row r="74" spans="2:9" ht="76.5" x14ac:dyDescent="0.2">
      <c r="B74" s="25" t="s">
        <v>136</v>
      </c>
      <c r="C74" s="26" t="s">
        <v>137</v>
      </c>
      <c r="D74" s="27" t="s">
        <v>135</v>
      </c>
      <c r="E74" s="25">
        <v>0.2</v>
      </c>
      <c r="F74" s="28">
        <v>219.85</v>
      </c>
      <c r="G74" s="46">
        <f t="shared" si="2"/>
        <v>1031.0965000000001</v>
      </c>
      <c r="H74" s="28">
        <v>43.97</v>
      </c>
      <c r="I74" s="46">
        <f t="shared" si="3"/>
        <v>206.2193</v>
      </c>
    </row>
    <row r="75" spans="2:9" ht="63.75" x14ac:dyDescent="0.2">
      <c r="B75" s="25" t="s">
        <v>138</v>
      </c>
      <c r="C75" s="26" t="s">
        <v>139</v>
      </c>
      <c r="D75" s="27" t="s">
        <v>118</v>
      </c>
      <c r="E75" s="25">
        <v>1</v>
      </c>
      <c r="F75" s="28">
        <v>28</v>
      </c>
      <c r="G75" s="46">
        <f t="shared" si="2"/>
        <v>131.32000000000002</v>
      </c>
      <c r="H75" s="28">
        <v>28</v>
      </c>
      <c r="I75" s="46">
        <f t="shared" si="3"/>
        <v>131.32000000000002</v>
      </c>
    </row>
    <row r="76" spans="2:9" ht="63.75" x14ac:dyDescent="0.2">
      <c r="B76" s="25" t="s">
        <v>140</v>
      </c>
      <c r="C76" s="26" t="s">
        <v>141</v>
      </c>
      <c r="D76" s="27" t="s">
        <v>118</v>
      </c>
      <c r="E76" s="25">
        <v>3</v>
      </c>
      <c r="F76" s="28">
        <v>45</v>
      </c>
      <c r="G76" s="46">
        <f t="shared" si="2"/>
        <v>211.05</v>
      </c>
      <c r="H76" s="28">
        <v>135</v>
      </c>
      <c r="I76" s="46">
        <f t="shared" si="3"/>
        <v>633.15000000000009</v>
      </c>
    </row>
    <row r="77" spans="2:9" ht="63.75" x14ac:dyDescent="0.2">
      <c r="B77" s="25" t="s">
        <v>142</v>
      </c>
      <c r="C77" s="26" t="s">
        <v>143</v>
      </c>
      <c r="D77" s="27" t="s">
        <v>118</v>
      </c>
      <c r="E77" s="25">
        <v>4</v>
      </c>
      <c r="F77" s="28">
        <v>152</v>
      </c>
      <c r="G77" s="46">
        <f t="shared" si="2"/>
        <v>712.88000000000011</v>
      </c>
      <c r="H77" s="28">
        <v>608</v>
      </c>
      <c r="I77" s="46">
        <f t="shared" si="3"/>
        <v>2851.5200000000004</v>
      </c>
    </row>
    <row r="78" spans="2:9" ht="63.75" x14ac:dyDescent="0.2">
      <c r="B78" s="25" t="s">
        <v>144</v>
      </c>
      <c r="C78" s="26" t="s">
        <v>145</v>
      </c>
      <c r="D78" s="27" t="s">
        <v>118</v>
      </c>
      <c r="E78" s="25">
        <v>1</v>
      </c>
      <c r="F78" s="28">
        <v>242.81</v>
      </c>
      <c r="G78" s="46">
        <f t="shared" si="2"/>
        <v>1138.7789</v>
      </c>
      <c r="H78" s="28">
        <v>242.81</v>
      </c>
      <c r="I78" s="46">
        <f t="shared" si="3"/>
        <v>1138.7789</v>
      </c>
    </row>
    <row r="79" spans="2:9" ht="76.5" x14ac:dyDescent="0.2">
      <c r="B79" s="25" t="s">
        <v>146</v>
      </c>
      <c r="C79" s="26" t="s">
        <v>147</v>
      </c>
      <c r="D79" s="27" t="s">
        <v>118</v>
      </c>
      <c r="E79" s="25">
        <v>1</v>
      </c>
      <c r="F79" s="28">
        <v>2243.6</v>
      </c>
      <c r="G79" s="46">
        <f t="shared" si="2"/>
        <v>10522.484</v>
      </c>
      <c r="H79" s="28">
        <v>2243.6</v>
      </c>
      <c r="I79" s="46">
        <f t="shared" si="3"/>
        <v>10522.484</v>
      </c>
    </row>
    <row r="80" spans="2:9" ht="63.75" x14ac:dyDescent="0.2">
      <c r="B80" s="25" t="s">
        <v>148</v>
      </c>
      <c r="C80" s="26" t="s">
        <v>149</v>
      </c>
      <c r="D80" s="27" t="s">
        <v>135</v>
      </c>
      <c r="E80" s="25">
        <v>81.671999999999997</v>
      </c>
      <c r="F80" s="28">
        <v>124.92</v>
      </c>
      <c r="G80" s="46">
        <f t="shared" si="2"/>
        <v>585.87480000000005</v>
      </c>
      <c r="H80" s="28">
        <v>10202.469999999999</v>
      </c>
      <c r="I80" s="46">
        <f t="shared" si="3"/>
        <v>47849.584300000002</v>
      </c>
    </row>
    <row r="81" spans="1:9" ht="63.75" x14ac:dyDescent="0.2">
      <c r="B81" s="25" t="s">
        <v>150</v>
      </c>
      <c r="C81" s="26" t="s">
        <v>151</v>
      </c>
      <c r="D81" s="27" t="s">
        <v>118</v>
      </c>
      <c r="E81" s="25">
        <v>2</v>
      </c>
      <c r="F81" s="28">
        <v>107.99</v>
      </c>
      <c r="G81" s="46">
        <f t="shared" si="2"/>
        <v>506.47310000000004</v>
      </c>
      <c r="H81" s="28">
        <v>215.98</v>
      </c>
      <c r="I81" s="46">
        <f t="shared" si="3"/>
        <v>1012.9462000000001</v>
      </c>
    </row>
    <row r="82" spans="1:9" ht="38.25" x14ac:dyDescent="0.2">
      <c r="B82" s="25" t="s">
        <v>152</v>
      </c>
      <c r="C82" s="26" t="s">
        <v>153</v>
      </c>
      <c r="D82" s="27" t="s">
        <v>118</v>
      </c>
      <c r="E82" s="25">
        <v>1</v>
      </c>
      <c r="F82" s="28">
        <v>61.6</v>
      </c>
      <c r="G82" s="46">
        <f t="shared" si="2"/>
        <v>288.90400000000005</v>
      </c>
      <c r="H82" s="28">
        <v>61.6</v>
      </c>
      <c r="I82" s="46">
        <f t="shared" si="3"/>
        <v>288.90400000000005</v>
      </c>
    </row>
    <row r="83" spans="1:9" ht="38.25" x14ac:dyDescent="0.2">
      <c r="B83" s="25" t="s">
        <v>154</v>
      </c>
      <c r="C83" s="26" t="s">
        <v>155</v>
      </c>
      <c r="D83" s="27" t="s">
        <v>118</v>
      </c>
      <c r="E83" s="25">
        <v>1</v>
      </c>
      <c r="F83" s="28">
        <v>114.27</v>
      </c>
      <c r="G83" s="46">
        <f t="shared" si="2"/>
        <v>535.92629999999997</v>
      </c>
      <c r="H83" s="28">
        <v>114.27</v>
      </c>
      <c r="I83" s="46">
        <f t="shared" si="3"/>
        <v>535.92629999999997</v>
      </c>
    </row>
    <row r="84" spans="1:9" s="36" customFormat="1" x14ac:dyDescent="0.2">
      <c r="B84" s="29"/>
      <c r="C84" s="30" t="s">
        <v>156</v>
      </c>
      <c r="D84" s="31"/>
      <c r="E84" s="29"/>
      <c r="F84" s="32"/>
      <c r="G84" s="32"/>
      <c r="H84" s="37">
        <f>SUM(H13:H83)</f>
        <v>118133.98999999999</v>
      </c>
      <c r="I84" s="37">
        <f>SUM(I13:I83)</f>
        <v>150225.72089999999</v>
      </c>
    </row>
    <row r="85" spans="1:9" x14ac:dyDescent="0.2">
      <c r="B85" s="7"/>
      <c r="C85" s="5"/>
      <c r="D85" s="6"/>
      <c r="E85" s="7"/>
      <c r="F85" s="8"/>
      <c r="G85" s="8"/>
      <c r="H85" s="8"/>
      <c r="I85" s="8"/>
    </row>
    <row r="88" spans="1:9" x14ac:dyDescent="0.2">
      <c r="A88" s="33" t="s">
        <v>157</v>
      </c>
      <c r="B88" s="34"/>
      <c r="C88" s="35"/>
    </row>
    <row r="89" spans="1:9" x14ac:dyDescent="0.2">
      <c r="C89" s="33" t="s">
        <v>158</v>
      </c>
      <c r="D89" s="34"/>
      <c r="E89" s="35"/>
    </row>
  </sheetData>
  <mergeCells count="14">
    <mergeCell ref="B12:I12"/>
    <mergeCell ref="B2:I2"/>
    <mergeCell ref="B3:I3"/>
    <mergeCell ref="B5:I5"/>
    <mergeCell ref="B6:I6"/>
    <mergeCell ref="F8:F9"/>
    <mergeCell ref="G8:G9"/>
    <mergeCell ref="H8:H10"/>
    <mergeCell ref="I8:I10"/>
    <mergeCell ref="J3:Q4"/>
    <mergeCell ref="B8:B10"/>
    <mergeCell ref="C8:C10"/>
    <mergeCell ref="D8:D10"/>
    <mergeCell ref="E8:E10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7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2022-07-05T09:44:06Z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